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0"/>
  <workbookPr filterPrivacy="1"/>
  <xr:revisionPtr revIDLastSave="218" documentId="13_ncr:1_{D9F89BB5-F27F-47D4-936A-19F8B3C3568F}" xr6:coauthVersionLast="47" xr6:coauthVersionMax="47" xr10:uidLastSave="{C7FBE51C-3FBE-E146-93A2-7E8A01ADC5E3}"/>
  <bookViews>
    <workbookView xWindow="30480" yWindow="1580" windowWidth="38160" windowHeight="19740" xr2:uid="{00000000-000D-0000-FFFF-FFFF00000000}"/>
  </bookViews>
  <sheets>
    <sheet name="Blank Template" sheetId="3" r:id="rId1"/>
    <sheet name="Examp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D14" i="3"/>
  <c r="C14" i="3"/>
  <c r="D54" i="3"/>
  <c r="C54" i="3"/>
  <c r="D46" i="3"/>
  <c r="C46" i="3"/>
  <c r="D34" i="3"/>
  <c r="C34" i="3"/>
  <c r="C26" i="3"/>
  <c r="D26" i="3"/>
  <c r="B56" i="3"/>
  <c r="D34" i="1"/>
  <c r="C34" i="1"/>
  <c r="B57" i="3" l="1"/>
  <c r="B58" i="3" s="1"/>
  <c r="D24" i="1" l="1"/>
  <c r="C19" i="1"/>
  <c r="C22" i="1"/>
  <c r="C24" i="1" s="1"/>
  <c r="D28" i="1"/>
  <c r="D30" i="1" s="1"/>
  <c r="C27" i="1" l="1"/>
  <c r="D15" i="1"/>
  <c r="D19" i="1" s="1"/>
  <c r="C11" i="1"/>
  <c r="D5" i="1"/>
  <c r="D8" i="1"/>
  <c r="D9" i="1"/>
  <c r="D10" i="1"/>
  <c r="D7" i="1"/>
  <c r="C12" i="1" l="1"/>
  <c r="C30" i="1"/>
  <c r="D6" i="1"/>
  <c r="D12" i="1" s="1"/>
  <c r="B37" i="1" l="1"/>
  <c r="B38" i="1"/>
</calcChain>
</file>

<file path=xl/sharedStrings.xml><?xml version="1.0" encoding="utf-8"?>
<sst xmlns="http://schemas.openxmlformats.org/spreadsheetml/2006/main" count="120" uniqueCount="53">
  <si>
    <t>Item</t>
  </si>
  <si>
    <t>Description</t>
  </si>
  <si>
    <t>In-kind</t>
  </si>
  <si>
    <t>Expense</t>
  </si>
  <si>
    <t>In-kind value</t>
  </si>
  <si>
    <t>Justification</t>
  </si>
  <si>
    <t xml:space="preserve">Other </t>
  </si>
  <si>
    <t>Expenses</t>
  </si>
  <si>
    <t>Emily Watts, IL Specialist</t>
  </si>
  <si>
    <t>Benefits, 20%</t>
  </si>
  <si>
    <t>Jim Beck, Food Pantry Coordinator</t>
  </si>
  <si>
    <t>Lexi Stevens, Senior Center</t>
  </si>
  <si>
    <t>Allen Duffy, Pastor</t>
  </si>
  <si>
    <t>Rosa Minor, Pastor</t>
  </si>
  <si>
    <t>Volunteer time, 2 hours per week @ $14/hour</t>
  </si>
  <si>
    <t>Jim will attend meetings, engage in activities related to the food pantry, and provide feedback and support to other team members.</t>
  </si>
  <si>
    <t>Wages, 5 hours per week @ $20/hour</t>
  </si>
  <si>
    <t>Emily will spend 5 hours a week meeting with team members, doing outreach, and coordinating team activities, gathering resources, and planning.</t>
  </si>
  <si>
    <t>Student intern</t>
  </si>
  <si>
    <t>Wages, 10 hours per week @ $14/hour</t>
  </si>
  <si>
    <t>Lexi will attend meetings, engage in activities related to the food pantry, and provide feedback and support to other team members.</t>
  </si>
  <si>
    <t>Rosa will attend meetings, engage in activities related to the food pantry, and provide feedback and support to other team members.</t>
  </si>
  <si>
    <t>Allan will attend meetings, engage in activities related to the food pantry, and provide feedback and support to other team members.</t>
  </si>
  <si>
    <t xml:space="preserve">Student intern, with local connections, will support the team activities </t>
  </si>
  <si>
    <t>Meeting space</t>
  </si>
  <si>
    <t>Community Center, 12 meeting @ $30/meeting</t>
  </si>
  <si>
    <t>Snacks and beverages</t>
  </si>
  <si>
    <t>12 team meetings @ $20/meeting</t>
  </si>
  <si>
    <t>Meals</t>
  </si>
  <si>
    <t>6 focus group with 10 meals/meeting @ $8/meal</t>
  </si>
  <si>
    <t>Senior Center sponsoring 6 focus group meals</t>
  </si>
  <si>
    <t>Chairs and tables</t>
  </si>
  <si>
    <t>Flip charts</t>
  </si>
  <si>
    <t>Interpreters</t>
  </si>
  <si>
    <t>Assistive technology</t>
  </si>
  <si>
    <t>Projector</t>
  </si>
  <si>
    <t>Townhall meeting space</t>
  </si>
  <si>
    <t>Luthern Church</t>
  </si>
  <si>
    <t>Projector borrowed from city for townhall meeting</t>
  </si>
  <si>
    <t>Chairs and tables borrowed from city for townhall meeting</t>
  </si>
  <si>
    <t>Rent sound system for townhall meeting</t>
  </si>
  <si>
    <t>2 sign language interpreters for one focus group and townhall meeting (10 hours total)</t>
  </si>
  <si>
    <t>Example Budget</t>
  </si>
  <si>
    <t>January - December</t>
  </si>
  <si>
    <t>Total</t>
  </si>
  <si>
    <t>Staff and Volunteer Time</t>
  </si>
  <si>
    <t>Equipment and Space</t>
  </si>
  <si>
    <t>Accessibility Needs</t>
  </si>
  <si>
    <t>Supplies and Food</t>
  </si>
  <si>
    <t>Total Budget Costs</t>
  </si>
  <si>
    <t>Total Costs</t>
  </si>
  <si>
    <t>Budget Template</t>
  </si>
  <si>
    <t>[Start date - End date]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</si>
</sst>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/>
    <xf numFmtId="0" fontId="3" fillId="0" borderId="0" xfId="0" applyFont="1"/>
    <xf numFmtId="44" fontId="6" fillId="0" borderId="0" xfId="1" applyFont="1"/>
    <xf numFmtId="44" fontId="6" fillId="0" borderId="0" xfId="0" applyNumberFormat="1" applyFont="1"/>
    <xf numFmtId="44" fontId="3" fillId="0" borderId="1" xfId="1" applyFont="1" applyBorder="1"/>
    <xf numFmtId="0" fontId="5" fillId="0" borderId="0" xfId="0" applyFont="1"/>
    <xf numFmtId="0" fontId="4" fillId="0" borderId="0" xfId="0" applyFont="1" applyFill="1" applyBorder="1"/>
    <xf numFmtId="0" fontId="6" fillId="0" borderId="0" xfId="0" applyFont="1" applyAlignment="1">
      <alignment vertical="center"/>
    </xf>
    <xf numFmtId="44" fontId="6" fillId="0" borderId="0" xfId="0" applyNumberFormat="1" applyFont="1" applyAlignment="1">
      <alignment vertical="center"/>
    </xf>
    <xf numFmtId="0" fontId="6" fillId="0" borderId="0" xfId="0" applyFont="1" applyAlignment="1">
      <alignment wrapText="1"/>
    </xf>
    <xf numFmtId="0" fontId="2" fillId="0" borderId="0" xfId="0" applyFont="1" applyAlignment="1">
      <alignment vertical="center"/>
    </xf>
    <xf numFmtId="44" fontId="2" fillId="0" borderId="0" xfId="1" applyFont="1" applyAlignment="1">
      <alignment vertical="center"/>
    </xf>
    <xf numFmtId="0" fontId="3" fillId="0" borderId="0" xfId="0" applyFont="1" applyBorder="1"/>
    <xf numFmtId="44" fontId="3" fillId="0" borderId="0" xfId="1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/>
    <xf numFmtId="44" fontId="6" fillId="0" borderId="0" xfId="1" applyFont="1" applyBorder="1"/>
    <xf numFmtId="0" fontId="6" fillId="0" borderId="0" xfId="0" applyFont="1" applyBorder="1" applyAlignment="1">
      <alignment wrapText="1"/>
    </xf>
    <xf numFmtId="44" fontId="6" fillId="0" borderId="0" xfId="1" applyFont="1"/>
    <xf numFmtId="44" fontId="6" fillId="0" borderId="0" xfId="1" applyFont="1" applyAlignment="1">
      <alignment horizontal="center"/>
    </xf>
    <xf numFmtId="0" fontId="4" fillId="0" borderId="0" xfId="0" applyFont="1" applyFill="1" applyBorder="1" applyAlignment="1"/>
  </cellXfs>
  <cellStyles count="2">
    <cellStyle name="Currency" xfId="1" builtinId="4"/>
    <cellStyle name="Normal" xfId="0" builtinId="0"/>
  </cellStyles>
  <dxfs count="1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rgb="FF00000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4D1935D-49E5-C84F-AE0B-EF5116D180B1}" name="Staff_and_Volunteer_Time" displayName="Staff_and_Volunteer_Time" ref="A4:E14" totalsRowCount="1" headerRowDxfId="32" dataDxfId="31" totalsRowDxfId="30" headerRowCellStyle="Currency">
  <autoFilter ref="A4:E13" xr:uid="{D290A724-FCAF-7449-A22A-AAA8A321091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1BDC3C8-CA05-8E43-9AC2-3CD73EE25D7F}" name="Item" totalsRowLabel="Total" dataDxfId="29" totalsRowDxfId="24"/>
    <tableColumn id="2" xr3:uid="{0DBBB045-1376-914B-93AC-D891E382F103}" name="Description" dataDxfId="28" totalsRowDxfId="23"/>
    <tableColumn id="3" xr3:uid="{EB6FCCF7-370E-5543-BB9E-329F97F53DE6}" name="Expense" totalsRowFunction="sum" dataDxfId="27" totalsRowDxfId="22" dataCellStyle="Currency"/>
    <tableColumn id="4" xr3:uid="{1F87E5AE-FE78-4A49-98F5-E081F804D9C7}" name="In-kind value" totalsRowFunction="sum" dataDxfId="26" totalsRowDxfId="21" dataCellStyle="Currency"/>
    <tableColumn id="5" xr3:uid="{044D0309-7294-E542-80B7-A10F4F4E4BAA}" name="Justification" dataDxfId="25" totalsRowDxfId="20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87C8366-BAF1-3C49-8440-94E4CB106F13}" name="Equipment_and_Space" displayName="Equipment_and_Space" ref="A16:E26" totalsRowCount="1" headerRowDxfId="57" tableBorderDxfId="56" headerRowCellStyle="Currency">
  <autoFilter ref="A16:E25" xr:uid="{09CECCC3-3B56-D14F-9386-67F8E33979E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91431FB-EBB2-E940-9971-7F9E4B0A7B0C}" name="Item" totalsRowLabel="Total" dataDxfId="55" totalsRowDxfId="9"/>
    <tableColumn id="2" xr3:uid="{5BF8130F-2C7A-EB4F-A8DB-1B55C4A77685}" name="Description" dataDxfId="54" totalsRowDxfId="8"/>
    <tableColumn id="3" xr3:uid="{EC28F571-38E9-6B44-BF7F-737B8DD263D7}" name="Expense" totalsRowFunction="sum" dataDxfId="53" totalsRowDxfId="7" dataCellStyle="Currency"/>
    <tableColumn id="4" xr3:uid="{6206CF55-9EC7-3F42-9489-B60B24F14F94}" name="In-kind value" totalsRowFunction="sum" dataDxfId="52" totalsRowDxfId="6" dataCellStyle="Currency"/>
    <tableColumn id="5" xr3:uid="{DAF28236-0B8E-B04D-954D-6AA38E6C37C8}" name="Justification" dataDxfId="51" totalsRowDxfId="5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A31A228-F947-2D4D-95F3-F5AFD43D30D0}" name="Accessibility_Needs" displayName="Accessibility_Needs" ref="A28:E34" totalsRowCount="1" headerRowDxfId="50" headerRowCellStyle="Currency">
  <autoFilter ref="A28:E33" xr:uid="{9E7904F5-2470-CC4F-8F02-47B2E48BEE2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4A36A83-35CA-1C45-A747-6554BFEF12AC}" name="Item" totalsRowLabel="Total" dataDxfId="49" totalsRowDxfId="4"/>
    <tableColumn id="2" xr3:uid="{DE0E6513-98AF-E942-9E71-A4D48C81A46B}" name="Description" dataDxfId="48" totalsRowDxfId="3"/>
    <tableColumn id="3" xr3:uid="{2116FF75-44F3-9040-9EF2-20C79EAF28F3}" name="Expense" totalsRowFunction="sum" dataDxfId="47" totalsRowDxfId="2" dataCellStyle="Currency"/>
    <tableColumn id="4" xr3:uid="{F43BD521-1BB8-0042-893A-1A90DBB38867}" name="In-kind value" totalsRowFunction="sum" dataDxfId="46" totalsRowDxfId="1" dataCellStyle="Currency"/>
    <tableColumn id="5" xr3:uid="{3B81DEBB-772B-B247-9A07-7687CC314732}" name="Justification" dataDxfId="45" totalsRowDxfId="0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E03BCAC-6BF9-E448-BC41-731462FE6D77}" name="Supplies_and_Food" displayName="Supplies_and_Food" ref="A36:E46" totalsRowCount="1" headerRowDxfId="44" headerRowCellStyle="Currency">
  <autoFilter ref="A36:E45" xr:uid="{611198EA-7EB7-E04D-A867-2A68247FBD7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72C2AB5-3B8B-AA4A-A08C-0C0B8140C082}" name="Item" totalsRowLabel="Total" dataDxfId="43" totalsRowDxfId="14"/>
    <tableColumn id="2" xr3:uid="{322E05C5-B105-CF44-A6C0-A1B8D11D3C4B}" name="Description" dataDxfId="42" totalsRowDxfId="13"/>
    <tableColumn id="3" xr3:uid="{E9692A7B-D39F-3542-BA35-6E4938522FA2}" name="Expense" totalsRowFunction="sum" dataDxfId="41" totalsRowDxfId="12" dataCellStyle="Currency"/>
    <tableColumn id="4" xr3:uid="{2B2F8AED-9C17-2646-9839-BC00DF33CCBC}" name="In-kind value" totalsRowFunction="sum" dataDxfId="40" totalsRowDxfId="11" dataCellStyle="Currency"/>
    <tableColumn id="5" xr3:uid="{817C3287-A989-E241-AC39-F6FE126B45B7}" name="Justification" dataDxfId="39" totalsRowDxfId="10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CA2C880-EBAF-2F4E-96F2-3CDA197D5790}" name="Other" displayName="Other" ref="A48:E54" totalsRowCount="1" headerRowDxfId="38" headerRowCellStyle="Currency">
  <autoFilter ref="A48:E53" xr:uid="{ABAB81C6-2C21-D741-ACE9-7C574BE6E5F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4983001-957A-DF4F-9D56-07EB71143505}" name="Item" totalsRowLabel="Total" dataDxfId="37" totalsRowDxfId="19"/>
    <tableColumn id="2" xr3:uid="{DB57FB3C-8476-8546-939C-1BDBAAEE9B89}" name="Description" dataDxfId="36" totalsRowDxfId="18"/>
    <tableColumn id="3" xr3:uid="{717F16BB-5DB8-EA4B-831E-F85DAAB9EF04}" name="Expense" totalsRowFunction="sum" dataDxfId="35" totalsRowDxfId="17" dataCellStyle="Currency"/>
    <tableColumn id="4" xr3:uid="{D03E0F57-267F-C24E-BE7B-4F74B08C3D45}" name="In-kind value" totalsRowFunction="sum" dataDxfId="34" totalsRowDxfId="16" dataCellStyle="Currency"/>
    <tableColumn id="5" xr3:uid="{5E5FD80D-9CBF-4747-A533-5AD5B862D3CB}" name="Justification" dataDxfId="33" totalsRowDxfId="15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90A724-FCAF-7449-A22A-AAA8A321091B}" name="Staff_and_Volunteer_Time1" displayName="Staff_and_Volunteer_Time1" ref="A4:E12" totalsRowCount="1" headerRowDxfId="115" dataDxfId="113" totalsRowDxfId="114" headerRowCellStyle="Currency">
  <autoFilter ref="A4:E11" xr:uid="{D290A724-FCAF-7449-A22A-AAA8A321091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BFF2C8F-BE68-074A-A48B-85465882FD8B}" name="Item" totalsRowLabel="Total" dataDxfId="112" totalsRowDxfId="111"/>
    <tableColumn id="2" xr3:uid="{9552D077-767A-D744-A9C3-373C0AF083D5}" name="Description" dataDxfId="110" totalsRowDxfId="109"/>
    <tableColumn id="3" xr3:uid="{BFBFD456-7B8A-8448-A5D8-68E155DF0AEF}" name="Expense" totalsRowFunction="sum" dataDxfId="108" totalsRowDxfId="78" dataCellStyle="Currency"/>
    <tableColumn id="4" xr3:uid="{A21248C5-DBE8-5243-894D-CCA0DEAF661B}" name="In-kind value" totalsRowFunction="sum" dataDxfId="107" totalsRowDxfId="77" dataCellStyle="Currency"/>
    <tableColumn id="5" xr3:uid="{7DE30C6A-322A-814F-8F09-352A1D3DE74B}" name="Justification" dataDxfId="106" totalsRowDxfId="105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CECCC3-3B56-D14F-9386-67F8E33979EA}" name="Equipment_and_Space1" displayName="Equipment_and_Space1" ref="A14:E19" totalsRowCount="1" headerRowDxfId="99" tableBorderDxfId="104" headerRowCellStyle="Currency">
  <autoFilter ref="A14:E18" xr:uid="{09CECCC3-3B56-D14F-9386-67F8E33979E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7BCBC9D-B88A-2041-947A-9A7A760FA19B}" name="Item" totalsRowLabel="Total" dataDxfId="103" totalsRowDxfId="98"/>
    <tableColumn id="2" xr3:uid="{8132D3B2-85DE-B74E-8A9E-A0A3B042ED37}" name="Description" dataDxfId="61" totalsRowDxfId="97"/>
    <tableColumn id="3" xr3:uid="{87163030-8BDB-CF43-9125-935F9220A456}" name="Expense" totalsRowFunction="sum" dataDxfId="102" totalsRowDxfId="94" dataCellStyle="Currency"/>
    <tableColumn id="4" xr3:uid="{3AE697C5-F8E6-3E40-980A-5F5EA41D9786}" name="In-kind value" totalsRowFunction="sum" dataDxfId="101" totalsRowDxfId="95" dataCellStyle="Currency"/>
    <tableColumn id="5" xr3:uid="{D9716691-294E-9946-B704-48427D6CCDDB}" name="Justification" dataDxfId="100" totalsRowDxfId="96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E7904F5-2470-CC4F-8F02-47B2E48BEE23}" name="Accessibility_Needs1" displayName="Accessibility_Needs1" ref="A21:E24" totalsRowCount="1" headerRowDxfId="88" headerRowCellStyle="Currency">
  <autoFilter ref="A21:E23" xr:uid="{9E7904F5-2470-CC4F-8F02-47B2E48BEE2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05F2589-7EA3-8C41-8D94-B305001669D9}" name="Item" totalsRowLabel="Total" dataDxfId="93" totalsRowDxfId="87"/>
    <tableColumn id="2" xr3:uid="{A1AC16FF-67BA-B245-8E64-AEB091F50FC4}" name="Description" dataDxfId="92" totalsRowDxfId="86"/>
    <tableColumn id="3" xr3:uid="{E3E244D8-F59A-2A46-AFA1-0D1813CBBE05}" name="Expense" totalsRowFunction="sum" dataDxfId="91" totalsRowDxfId="85" dataCellStyle="Currency"/>
    <tableColumn id="4" xr3:uid="{CD0AA381-71E8-7847-A5E3-D0CBE8A79F02}" name="In-kind value" totalsRowFunction="sum" dataDxfId="90" totalsRowDxfId="84" dataCellStyle="Currency"/>
    <tableColumn id="5" xr3:uid="{25F6B3B5-369B-9D49-8B81-3861B0CA3C52}" name="Justification" dataDxfId="89" totalsRowDxfId="60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11198EA-7EB7-E04D-A867-2A68247FBD7F}" name="Supplies_and_Food1" displayName="Supplies_and_Food1" ref="A26:E30" totalsRowCount="1" headerRowDxfId="83" headerRowCellStyle="Currency">
  <autoFilter ref="A26:E29" xr:uid="{611198EA-7EB7-E04D-A867-2A68247FBD7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7D53D69-91A5-E04E-B31D-A64D41E273F8}" name="Item" totalsRowLabel="Total" dataDxfId="70" totalsRowDxfId="82"/>
    <tableColumn id="2" xr3:uid="{F9C44D19-9C9A-F24B-ABFD-011987954EE2}" name="Description" dataDxfId="69" totalsRowDxfId="81"/>
    <tableColumn id="3" xr3:uid="{B47EEDA5-764A-8248-A7FE-B856046B4CAA}" name="Expense" totalsRowFunction="sum" dataDxfId="68" totalsRowDxfId="80" dataCellStyle="Currency"/>
    <tableColumn id="4" xr3:uid="{F72A8777-0895-0D4E-AE30-4EA9873F503B}" name="In-kind value" totalsRowFunction="sum" dataDxfId="67" totalsRowDxfId="79" dataCellStyle="Currency"/>
    <tableColumn id="5" xr3:uid="{7FE78217-C70F-6240-BBDC-34A0C86F3E0A}" name="Justification" dataDxfId="66" totalsRowDxfId="59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BAB81C6-2C21-D741-ACE9-7C574BE6E5F4}" name="Other1" displayName="Other1" ref="A32:E34" totalsRowCount="1" headerRowDxfId="76" headerRowCellStyle="Currency">
  <autoFilter ref="A32:E33" xr:uid="{ABAB81C6-2C21-D741-ACE9-7C574BE6E5F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9260270-3779-154F-86E1-8550901D61B6}" name="Item" totalsRowLabel="Total" dataDxfId="75" totalsRowDxfId="65"/>
    <tableColumn id="2" xr3:uid="{6EDAC8B1-F1E2-B144-B136-D73EAB2BB0A2}" name="Description" dataDxfId="74" totalsRowDxfId="64"/>
    <tableColumn id="3" xr3:uid="{274F6754-D161-B34E-9B1B-1963AF85AF9E}" name="Expense" totalsRowFunction="sum" dataDxfId="73" totalsRowDxfId="63" dataCellStyle="Currency"/>
    <tableColumn id="4" xr3:uid="{BC3DA4F0-9DDE-D84B-853A-B15AAB20DF88}" name="In-kind value" totalsRowFunction="sum" dataDxfId="72" totalsRowDxfId="62" dataCellStyle="Currency"/>
    <tableColumn id="5" xr3:uid="{BEFA138A-2C6A-1D45-9F64-4AF86C75630E}" name="Justification" dataDxfId="71" totalsRowDxfId="58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BA0DB-1ADF-324B-94E9-840E7C4FFC60}">
  <dimension ref="A1:XFD58"/>
  <sheetViews>
    <sheetView tabSelected="1" workbookViewId="0">
      <selection sqref="A1:E1"/>
    </sheetView>
  </sheetViews>
  <sheetFormatPr baseColWidth="10" defaultColWidth="0" defaultRowHeight="23" zeroHeight="1" x14ac:dyDescent="0.25"/>
  <cols>
    <col min="1" max="1" width="37.5" style="2" customWidth="1"/>
    <col min="2" max="2" width="79" style="2" customWidth="1"/>
    <col min="3" max="3" width="24.33203125" style="5" customWidth="1"/>
    <col min="4" max="4" width="26.33203125" style="5" customWidth="1"/>
    <col min="5" max="5" width="159.6640625" style="12" customWidth="1"/>
    <col min="6" max="6" width="70" style="2" hidden="1" customWidth="1"/>
    <col min="7" max="16383" width="8.83203125" style="2" hidden="1"/>
    <col min="16384" max="16384" width="0.1640625" style="2" hidden="1" customWidth="1"/>
  </cols>
  <sheetData>
    <row r="1" spans="1:6" ht="28" x14ac:dyDescent="0.3">
      <c r="A1" s="1" t="s">
        <v>51</v>
      </c>
      <c r="B1" s="1"/>
      <c r="C1" s="1"/>
      <c r="D1" s="1"/>
      <c r="E1" s="1"/>
      <c r="F1" s="8"/>
    </row>
    <row r="2" spans="1:6" ht="35" customHeight="1" x14ac:dyDescent="0.25">
      <c r="A2" s="3" t="s">
        <v>52</v>
      </c>
      <c r="B2" s="3"/>
      <c r="C2" s="3"/>
      <c r="D2" s="3"/>
      <c r="E2" s="3"/>
    </row>
    <row r="3" spans="1:6" ht="50" customHeight="1" x14ac:dyDescent="0.25">
      <c r="A3" s="26" t="s">
        <v>45</v>
      </c>
      <c r="B3" s="26"/>
      <c r="C3" s="26"/>
      <c r="D3" s="26"/>
      <c r="E3" s="26"/>
      <c r="F3" s="9"/>
    </row>
    <row r="4" spans="1:6" s="4" customFormat="1" ht="24" x14ac:dyDescent="0.25">
      <c r="A4" s="18" t="s">
        <v>0</v>
      </c>
      <c r="B4" s="18" t="s">
        <v>1</v>
      </c>
      <c r="C4" s="19" t="s">
        <v>3</v>
      </c>
      <c r="D4" s="19" t="s">
        <v>4</v>
      </c>
      <c r="E4" s="20" t="s">
        <v>5</v>
      </c>
    </row>
    <row r="5" spans="1:6" x14ac:dyDescent="0.25">
      <c r="A5" s="13"/>
      <c r="B5" s="13"/>
      <c r="C5" s="14"/>
      <c r="D5" s="14"/>
      <c r="E5" s="13"/>
    </row>
    <row r="6" spans="1:6" x14ac:dyDescent="0.25">
      <c r="A6" s="13"/>
      <c r="B6" s="13"/>
      <c r="C6" s="14"/>
      <c r="D6" s="14"/>
      <c r="E6" s="13"/>
    </row>
    <row r="7" spans="1:6" x14ac:dyDescent="0.25">
      <c r="A7" s="13"/>
      <c r="B7" s="13"/>
      <c r="C7" s="14"/>
      <c r="D7" s="14"/>
      <c r="E7" s="13"/>
    </row>
    <row r="8" spans="1:6" x14ac:dyDescent="0.25">
      <c r="A8" s="13"/>
      <c r="B8" s="13"/>
      <c r="C8" s="14"/>
      <c r="D8" s="14"/>
      <c r="E8" s="13"/>
    </row>
    <row r="9" spans="1:6" x14ac:dyDescent="0.25">
      <c r="A9" s="13"/>
      <c r="B9" s="13"/>
      <c r="C9" s="14"/>
      <c r="D9" s="14"/>
      <c r="E9" s="13"/>
    </row>
    <row r="10" spans="1:6" x14ac:dyDescent="0.25">
      <c r="A10" s="13"/>
      <c r="B10" s="13"/>
      <c r="C10" s="14"/>
      <c r="D10" s="14"/>
      <c r="E10" s="13"/>
    </row>
    <row r="11" spans="1:6" x14ac:dyDescent="0.25">
      <c r="A11" s="13"/>
      <c r="B11" s="13"/>
      <c r="C11" s="14"/>
      <c r="D11" s="14"/>
      <c r="E11" s="13"/>
    </row>
    <row r="12" spans="1:6" x14ac:dyDescent="0.25">
      <c r="A12" s="13"/>
      <c r="B12" s="13"/>
      <c r="C12" s="14"/>
      <c r="D12" s="14"/>
      <c r="E12" s="13"/>
    </row>
    <row r="13" spans="1:6" x14ac:dyDescent="0.25">
      <c r="A13" s="13"/>
      <c r="B13" s="13"/>
      <c r="C13" s="14"/>
      <c r="D13" s="14"/>
      <c r="E13" s="13"/>
    </row>
    <row r="14" spans="1:6" x14ac:dyDescent="0.25">
      <c r="A14" s="10" t="s">
        <v>44</v>
      </c>
      <c r="B14" s="10"/>
      <c r="C14" s="11">
        <f>SUBTOTAL(109,Staff_and_Volunteer_Time[Expense])</f>
        <v>0</v>
      </c>
      <c r="D14" s="11">
        <f>SUBTOTAL(109,Staff_and_Volunteer_Time[In-kind value])</f>
        <v>0</v>
      </c>
      <c r="E14" s="10"/>
    </row>
    <row r="15" spans="1:6" s="4" customFormat="1" ht="50" customHeight="1" x14ac:dyDescent="0.25">
      <c r="A15" s="26" t="s">
        <v>46</v>
      </c>
      <c r="B15" s="26"/>
      <c r="C15" s="26"/>
      <c r="D15" s="26"/>
      <c r="E15" s="26"/>
      <c r="F15" s="2"/>
    </row>
    <row r="16" spans="1:6" ht="24" x14ac:dyDescent="0.25">
      <c r="A16" s="15" t="s">
        <v>0</v>
      </c>
      <c r="B16" s="15" t="s">
        <v>1</v>
      </c>
      <c r="C16" s="16" t="s">
        <v>3</v>
      </c>
      <c r="D16" s="16" t="s">
        <v>4</v>
      </c>
      <c r="E16" s="17" t="s">
        <v>5</v>
      </c>
      <c r="F16" s="4"/>
    </row>
    <row r="17" spans="1:6" x14ac:dyDescent="0.25">
      <c r="A17" s="21"/>
      <c r="B17" s="21"/>
      <c r="C17" s="22"/>
      <c r="D17" s="22"/>
      <c r="E17" s="23"/>
      <c r="F17" s="4"/>
    </row>
    <row r="18" spans="1:6" x14ac:dyDescent="0.25">
      <c r="A18" s="21"/>
      <c r="B18" s="21"/>
      <c r="C18" s="22"/>
      <c r="D18" s="22"/>
      <c r="E18" s="23"/>
      <c r="F18" s="4"/>
    </row>
    <row r="19" spans="1:6" x14ac:dyDescent="0.25">
      <c r="A19" s="21"/>
      <c r="B19" s="21"/>
      <c r="C19" s="22"/>
      <c r="D19" s="22"/>
      <c r="E19" s="23"/>
      <c r="F19" s="4"/>
    </row>
    <row r="20" spans="1:6" x14ac:dyDescent="0.25">
      <c r="A20" s="21"/>
      <c r="B20" s="21"/>
      <c r="C20" s="22"/>
      <c r="D20" s="22"/>
      <c r="E20" s="23"/>
      <c r="F20" s="4"/>
    </row>
    <row r="21" spans="1:6" x14ac:dyDescent="0.25">
      <c r="B21" s="21"/>
    </row>
    <row r="22" spans="1:6" x14ac:dyDescent="0.25">
      <c r="B22" s="21"/>
    </row>
    <row r="23" spans="1:6" x14ac:dyDescent="0.25">
      <c r="B23" s="21"/>
    </row>
    <row r="24" spans="1:6" x14ac:dyDescent="0.25">
      <c r="B24" s="21"/>
    </row>
    <row r="25" spans="1:6" x14ac:dyDescent="0.25">
      <c r="B25" s="21"/>
    </row>
    <row r="26" spans="1:6" x14ac:dyDescent="0.25">
      <c r="A26" s="2" t="s">
        <v>44</v>
      </c>
      <c r="C26" s="6">
        <f>SUBTOTAL(109,Equipment_and_Space[Expense])</f>
        <v>0</v>
      </c>
      <c r="D26" s="6">
        <f>SUBTOTAL(109,Equipment_and_Space[In-kind value])</f>
        <v>0</v>
      </c>
    </row>
    <row r="27" spans="1:6" ht="50" customHeight="1" x14ac:dyDescent="0.25">
      <c r="A27" s="26" t="s">
        <v>47</v>
      </c>
      <c r="B27" s="26"/>
      <c r="C27" s="26"/>
      <c r="D27" s="26"/>
      <c r="E27" s="26"/>
      <c r="F27" s="4"/>
    </row>
    <row r="28" spans="1:6" ht="24" x14ac:dyDescent="0.25">
      <c r="A28" s="15" t="s">
        <v>0</v>
      </c>
      <c r="B28" s="15" t="s">
        <v>1</v>
      </c>
      <c r="C28" s="16" t="s">
        <v>3</v>
      </c>
      <c r="D28" s="16" t="s">
        <v>4</v>
      </c>
      <c r="E28" s="17" t="s">
        <v>5</v>
      </c>
    </row>
    <row r="29" spans="1:6" x14ac:dyDescent="0.25">
      <c r="A29" s="21"/>
      <c r="B29" s="21"/>
      <c r="C29" s="22"/>
      <c r="D29" s="22"/>
      <c r="E29" s="23"/>
    </row>
    <row r="30" spans="1:6" x14ac:dyDescent="0.25">
      <c r="A30" s="21"/>
      <c r="B30" s="21"/>
      <c r="C30" s="22"/>
      <c r="D30" s="22"/>
      <c r="E30" s="23"/>
    </row>
    <row r="31" spans="1:6" x14ac:dyDescent="0.25"/>
    <row r="32" spans="1:6" x14ac:dyDescent="0.25"/>
    <row r="33" spans="1:6" x14ac:dyDescent="0.25"/>
    <row r="34" spans="1:6" x14ac:dyDescent="0.25">
      <c r="A34" s="2" t="s">
        <v>44</v>
      </c>
      <c r="C34" s="6">
        <f>SUBTOTAL(109,Accessibility_Needs[Expense])</f>
        <v>0</v>
      </c>
      <c r="D34" s="6">
        <f>SUBTOTAL(109,Accessibility_Needs[In-kind value])</f>
        <v>0</v>
      </c>
    </row>
    <row r="35" spans="1:6" ht="50" customHeight="1" x14ac:dyDescent="0.25">
      <c r="A35" s="26" t="s">
        <v>48</v>
      </c>
      <c r="B35" s="26"/>
      <c r="C35" s="26"/>
      <c r="D35" s="26"/>
      <c r="E35" s="26"/>
    </row>
    <row r="36" spans="1:6" ht="24" x14ac:dyDescent="0.25">
      <c r="A36" s="15" t="s">
        <v>0</v>
      </c>
      <c r="B36" s="15" t="s">
        <v>1</v>
      </c>
      <c r="C36" s="16" t="s">
        <v>3</v>
      </c>
      <c r="D36" s="16" t="s">
        <v>4</v>
      </c>
      <c r="E36" s="17" t="s">
        <v>5</v>
      </c>
    </row>
    <row r="37" spans="1:6" x14ac:dyDescent="0.25">
      <c r="A37" s="21"/>
      <c r="B37" s="21"/>
      <c r="C37" s="22"/>
      <c r="D37" s="22"/>
      <c r="E37" s="23"/>
    </row>
    <row r="38" spans="1:6" x14ac:dyDescent="0.25">
      <c r="A38" s="21"/>
      <c r="B38" s="21"/>
      <c r="C38" s="22"/>
      <c r="D38" s="22"/>
      <c r="E38" s="23"/>
    </row>
    <row r="39" spans="1:6" x14ac:dyDescent="0.25">
      <c r="A39" s="21"/>
      <c r="B39" s="21"/>
      <c r="C39" s="22"/>
      <c r="D39" s="22"/>
      <c r="E39" s="23"/>
    </row>
    <row r="40" spans="1:6" x14ac:dyDescent="0.25">
      <c r="A40" s="21"/>
      <c r="B40" s="21"/>
      <c r="C40" s="22"/>
      <c r="D40" s="22"/>
      <c r="E40" s="23"/>
    </row>
    <row r="41" spans="1:6" x14ac:dyDescent="0.25">
      <c r="A41" s="21"/>
      <c r="B41" s="21"/>
      <c r="C41" s="22"/>
      <c r="D41" s="22"/>
      <c r="E41" s="23"/>
    </row>
    <row r="42" spans="1:6" x14ac:dyDescent="0.25">
      <c r="A42" s="21"/>
      <c r="B42" s="21"/>
      <c r="C42" s="22"/>
      <c r="D42" s="22"/>
      <c r="E42" s="23"/>
    </row>
    <row r="43" spans="1:6" x14ac:dyDescent="0.25">
      <c r="A43" s="21"/>
      <c r="B43" s="21"/>
      <c r="C43" s="22"/>
      <c r="D43" s="22"/>
      <c r="E43" s="23"/>
    </row>
    <row r="44" spans="1:6" x14ac:dyDescent="0.25">
      <c r="A44" s="21"/>
      <c r="B44" s="21"/>
      <c r="C44" s="22"/>
      <c r="D44" s="22"/>
      <c r="E44" s="23"/>
    </row>
    <row r="45" spans="1:6" x14ac:dyDescent="0.25">
      <c r="A45" s="21"/>
      <c r="B45" s="21"/>
      <c r="C45" s="22"/>
      <c r="D45" s="22"/>
      <c r="E45" s="23"/>
    </row>
    <row r="46" spans="1:6" s="4" customFormat="1" x14ac:dyDescent="0.25">
      <c r="A46" s="2" t="s">
        <v>44</v>
      </c>
      <c r="B46" s="2"/>
      <c r="C46" s="6">
        <f>SUBTOTAL(109,Supplies_and_Food[Expense])</f>
        <v>0</v>
      </c>
      <c r="D46" s="6">
        <f>SUBTOTAL(109,Supplies_and_Food[In-kind value])</f>
        <v>0</v>
      </c>
      <c r="E46" s="12"/>
      <c r="F46" s="2"/>
    </row>
    <row r="47" spans="1:6" ht="50" customHeight="1" x14ac:dyDescent="0.25">
      <c r="A47" s="26" t="s">
        <v>6</v>
      </c>
      <c r="B47" s="26"/>
      <c r="C47" s="26"/>
      <c r="D47" s="26"/>
      <c r="E47" s="26"/>
    </row>
    <row r="48" spans="1:6" ht="24" x14ac:dyDescent="0.25">
      <c r="A48" s="15" t="s">
        <v>0</v>
      </c>
      <c r="B48" s="15" t="s">
        <v>1</v>
      </c>
      <c r="C48" s="16" t="s">
        <v>3</v>
      </c>
      <c r="D48" s="16" t="s">
        <v>4</v>
      </c>
      <c r="E48" s="17" t="s">
        <v>5</v>
      </c>
    </row>
    <row r="49" spans="1:6" x14ac:dyDescent="0.25">
      <c r="A49" s="21"/>
      <c r="B49" s="21"/>
      <c r="C49" s="22"/>
      <c r="D49" s="22"/>
      <c r="E49" s="23"/>
    </row>
    <row r="50" spans="1:6" x14ac:dyDescent="0.25">
      <c r="A50" s="21"/>
      <c r="B50" s="21"/>
      <c r="C50" s="22"/>
      <c r="D50" s="22"/>
      <c r="E50" s="23"/>
    </row>
    <row r="51" spans="1:6" x14ac:dyDescent="0.25">
      <c r="A51" s="21"/>
      <c r="B51" s="21"/>
      <c r="C51" s="22"/>
      <c r="D51" s="22"/>
      <c r="E51" s="23"/>
    </row>
    <row r="52" spans="1:6" x14ac:dyDescent="0.25">
      <c r="A52" s="21"/>
      <c r="B52" s="21"/>
      <c r="C52" s="22"/>
      <c r="D52" s="22"/>
      <c r="E52" s="23"/>
    </row>
    <row r="53" spans="1:6" s="4" customFormat="1" x14ac:dyDescent="0.25">
      <c r="A53" s="21"/>
      <c r="B53" s="21"/>
      <c r="C53" s="22"/>
      <c r="D53" s="22"/>
      <c r="E53" s="23"/>
      <c r="F53" s="2"/>
    </row>
    <row r="54" spans="1:6" x14ac:dyDescent="0.25">
      <c r="A54" s="2" t="s">
        <v>44</v>
      </c>
      <c r="C54" s="6">
        <f>SUBTOTAL(109,Other[Expense])</f>
        <v>0</v>
      </c>
      <c r="D54" s="6">
        <f>SUBTOTAL(109,Other[In-kind value])</f>
        <v>0</v>
      </c>
      <c r="F54" s="4"/>
    </row>
    <row r="55" spans="1:6" ht="50" customHeight="1" x14ac:dyDescent="0.25">
      <c r="A55" s="26" t="s">
        <v>49</v>
      </c>
      <c r="B55" s="26"/>
      <c r="C55" s="26"/>
      <c r="D55" s="26"/>
      <c r="E55" s="26"/>
    </row>
    <row r="56" spans="1:6" x14ac:dyDescent="0.25">
      <c r="A56" s="5" t="s">
        <v>7</v>
      </c>
      <c r="B56" s="5">
        <f>SUM(Staff_and_Volunteer_Time[Expense], Equipment_and_Space[Expense], Accessibility_Needs[Expense], Supplies_and_Food[Expense], Other[Expense])</f>
        <v>0</v>
      </c>
      <c r="C56" s="24"/>
      <c r="D56" s="24"/>
      <c r="E56" s="24"/>
    </row>
    <row r="57" spans="1:6" x14ac:dyDescent="0.25">
      <c r="A57" s="5" t="s">
        <v>2</v>
      </c>
      <c r="B57" s="5">
        <f>SUM(Staff_and_Volunteer_Time[In-kind value], Equipment_and_Space[In-kind value], Accessibility_Needs[In-kind value], Supplies_and_Food[In-kind value], Other[In-kind value])</f>
        <v>0</v>
      </c>
      <c r="C57" s="25"/>
      <c r="D57" s="25"/>
      <c r="E57" s="25"/>
    </row>
    <row r="58" spans="1:6" x14ac:dyDescent="0.25">
      <c r="A58" s="7" t="s">
        <v>50</v>
      </c>
      <c r="B58" s="7">
        <f>SUM(B56:B57)</f>
        <v>0</v>
      </c>
      <c r="C58" s="24"/>
      <c r="D58" s="24"/>
      <c r="E58" s="24"/>
    </row>
  </sheetData>
  <mergeCells count="11">
    <mergeCell ref="A47:E47"/>
    <mergeCell ref="A55:E55"/>
    <mergeCell ref="C56:E56"/>
    <mergeCell ref="C57:E57"/>
    <mergeCell ref="C58:E58"/>
    <mergeCell ref="A1:E1"/>
    <mergeCell ref="A2:E2"/>
    <mergeCell ref="A3:E3"/>
    <mergeCell ref="A15:E15"/>
    <mergeCell ref="A27:E27"/>
    <mergeCell ref="A35:E35"/>
  </mergeCell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8"/>
  <sheetViews>
    <sheetView workbookViewId="0">
      <selection sqref="A1:E1"/>
    </sheetView>
  </sheetViews>
  <sheetFormatPr baseColWidth="10" defaultColWidth="0" defaultRowHeight="23" zeroHeight="1" x14ac:dyDescent="0.25"/>
  <cols>
    <col min="1" max="1" width="37.5" style="2" customWidth="1"/>
    <col min="2" max="2" width="79" style="2" customWidth="1"/>
    <col min="3" max="3" width="24.33203125" style="5" customWidth="1"/>
    <col min="4" max="4" width="26.33203125" style="5" customWidth="1"/>
    <col min="5" max="5" width="159.6640625" style="12" customWidth="1"/>
    <col min="6" max="6" width="70" style="2" hidden="1" customWidth="1"/>
    <col min="7" max="16383" width="8.83203125" style="2" hidden="1"/>
    <col min="16384" max="16384" width="0.1640625" style="2" hidden="1" customWidth="1"/>
  </cols>
  <sheetData>
    <row r="1" spans="1:6" ht="28" x14ac:dyDescent="0.3">
      <c r="A1" s="1" t="s">
        <v>42</v>
      </c>
      <c r="B1" s="1"/>
      <c r="C1" s="1"/>
      <c r="D1" s="1"/>
      <c r="E1" s="1"/>
      <c r="F1" s="8"/>
    </row>
    <row r="2" spans="1:6" ht="35" customHeight="1" x14ac:dyDescent="0.25">
      <c r="A2" s="3" t="s">
        <v>43</v>
      </c>
      <c r="B2" s="3"/>
      <c r="C2" s="3"/>
      <c r="D2" s="3"/>
      <c r="E2" s="3"/>
    </row>
    <row r="3" spans="1:6" ht="50" customHeight="1" x14ac:dyDescent="0.25">
      <c r="A3" s="26" t="s">
        <v>45</v>
      </c>
      <c r="B3" s="26"/>
      <c r="C3" s="26"/>
      <c r="D3" s="26"/>
      <c r="E3" s="26"/>
      <c r="F3" s="9"/>
    </row>
    <row r="4" spans="1:6" s="4" customFormat="1" ht="24" x14ac:dyDescent="0.25">
      <c r="A4" s="18" t="s">
        <v>0</v>
      </c>
      <c r="B4" s="18" t="s">
        <v>1</v>
      </c>
      <c r="C4" s="19" t="s">
        <v>3</v>
      </c>
      <c r="D4" s="19" t="s">
        <v>4</v>
      </c>
      <c r="E4" s="20" t="s">
        <v>5</v>
      </c>
    </row>
    <row r="5" spans="1:6" x14ac:dyDescent="0.25">
      <c r="A5" s="13" t="s">
        <v>8</v>
      </c>
      <c r="B5" s="13" t="s">
        <v>16</v>
      </c>
      <c r="C5" s="14"/>
      <c r="D5" s="14">
        <f>(20*5)*52</f>
        <v>5200</v>
      </c>
      <c r="E5" s="13" t="s">
        <v>17</v>
      </c>
    </row>
    <row r="6" spans="1:6" x14ac:dyDescent="0.25">
      <c r="A6" s="13" t="s">
        <v>8</v>
      </c>
      <c r="B6" s="13" t="s">
        <v>9</v>
      </c>
      <c r="C6" s="14"/>
      <c r="D6" s="14">
        <f>D5*0.2</f>
        <v>1040</v>
      </c>
      <c r="E6" s="13"/>
    </row>
    <row r="7" spans="1:6" x14ac:dyDescent="0.25">
      <c r="A7" s="13" t="s">
        <v>10</v>
      </c>
      <c r="B7" s="13" t="s">
        <v>14</v>
      </c>
      <c r="C7" s="14"/>
      <c r="D7" s="14">
        <f>14*2</f>
        <v>28</v>
      </c>
      <c r="E7" s="13" t="s">
        <v>15</v>
      </c>
    </row>
    <row r="8" spans="1:6" x14ac:dyDescent="0.25">
      <c r="A8" s="13" t="s">
        <v>11</v>
      </c>
      <c r="B8" s="13" t="s">
        <v>14</v>
      </c>
      <c r="C8" s="14"/>
      <c r="D8" s="14">
        <f t="shared" ref="D8:D10" si="0">14*2</f>
        <v>28</v>
      </c>
      <c r="E8" s="13" t="s">
        <v>20</v>
      </c>
    </row>
    <row r="9" spans="1:6" x14ac:dyDescent="0.25">
      <c r="A9" s="13" t="s">
        <v>12</v>
      </c>
      <c r="B9" s="13" t="s">
        <v>14</v>
      </c>
      <c r="C9" s="14"/>
      <c r="D9" s="14">
        <f t="shared" si="0"/>
        <v>28</v>
      </c>
      <c r="E9" s="13" t="s">
        <v>22</v>
      </c>
    </row>
    <row r="10" spans="1:6" x14ac:dyDescent="0.25">
      <c r="A10" s="13" t="s">
        <v>13</v>
      </c>
      <c r="B10" s="13" t="s">
        <v>14</v>
      </c>
      <c r="C10" s="14"/>
      <c r="D10" s="14">
        <f t="shared" si="0"/>
        <v>28</v>
      </c>
      <c r="E10" s="13" t="s">
        <v>21</v>
      </c>
    </row>
    <row r="11" spans="1:6" x14ac:dyDescent="0.25">
      <c r="A11" s="13" t="s">
        <v>18</v>
      </c>
      <c r="B11" s="13" t="s">
        <v>19</v>
      </c>
      <c r="C11" s="14">
        <f>(10*14)*52</f>
        <v>7280</v>
      </c>
      <c r="D11" s="14"/>
      <c r="E11" s="13" t="s">
        <v>23</v>
      </c>
    </row>
    <row r="12" spans="1:6" x14ac:dyDescent="0.25">
      <c r="A12" s="10" t="s">
        <v>44</v>
      </c>
      <c r="B12" s="10"/>
      <c r="C12" s="11">
        <f>SUBTOTAL(109,Staff_and_Volunteer_Time1[Expense])</f>
        <v>7280</v>
      </c>
      <c r="D12" s="11">
        <f>SUBTOTAL(109,Staff_and_Volunteer_Time1[In-kind value])</f>
        <v>6352</v>
      </c>
      <c r="E12" s="10"/>
    </row>
    <row r="13" spans="1:6" s="4" customFormat="1" ht="50" customHeight="1" x14ac:dyDescent="0.25">
      <c r="A13" s="26" t="s">
        <v>46</v>
      </c>
      <c r="B13" s="26"/>
      <c r="C13" s="26"/>
      <c r="D13" s="26"/>
      <c r="E13" s="26"/>
      <c r="F13" s="2"/>
    </row>
    <row r="14" spans="1:6" ht="24" x14ac:dyDescent="0.25">
      <c r="A14" s="15" t="s">
        <v>0</v>
      </c>
      <c r="B14" s="15" t="s">
        <v>1</v>
      </c>
      <c r="C14" s="16" t="s">
        <v>3</v>
      </c>
      <c r="D14" s="16" t="s">
        <v>4</v>
      </c>
      <c r="E14" s="17" t="s">
        <v>5</v>
      </c>
      <c r="F14" s="4"/>
    </row>
    <row r="15" spans="1:6" x14ac:dyDescent="0.25">
      <c r="A15" s="2" t="s">
        <v>24</v>
      </c>
      <c r="B15" s="21" t="s">
        <v>25</v>
      </c>
      <c r="D15" s="5">
        <f>12*30</f>
        <v>360</v>
      </c>
    </row>
    <row r="16" spans="1:6" x14ac:dyDescent="0.25">
      <c r="A16" s="2" t="s">
        <v>36</v>
      </c>
      <c r="B16" s="21" t="s">
        <v>37</v>
      </c>
      <c r="D16" s="5">
        <v>100</v>
      </c>
    </row>
    <row r="17" spans="1:6" x14ac:dyDescent="0.25">
      <c r="A17" s="2" t="s">
        <v>31</v>
      </c>
      <c r="B17" s="21" t="s">
        <v>39</v>
      </c>
      <c r="D17" s="5">
        <v>150</v>
      </c>
    </row>
    <row r="18" spans="1:6" x14ac:dyDescent="0.25">
      <c r="A18" s="2" t="s">
        <v>35</v>
      </c>
      <c r="B18" s="21" t="s">
        <v>38</v>
      </c>
      <c r="D18" s="5">
        <v>30</v>
      </c>
    </row>
    <row r="19" spans="1:6" x14ac:dyDescent="0.25">
      <c r="A19" s="2" t="s">
        <v>44</v>
      </c>
      <c r="C19" s="6">
        <f>SUBTOTAL(109,Equipment_and_Space1[Expense])</f>
        <v>0</v>
      </c>
      <c r="D19" s="6">
        <f>SUBTOTAL(109,Equipment_and_Space1[In-kind value])</f>
        <v>640</v>
      </c>
    </row>
    <row r="20" spans="1:6" ht="50" customHeight="1" x14ac:dyDescent="0.25">
      <c r="A20" s="26" t="s">
        <v>47</v>
      </c>
      <c r="B20" s="26"/>
      <c r="C20" s="26"/>
      <c r="D20" s="26"/>
      <c r="E20" s="26"/>
      <c r="F20" s="4"/>
    </row>
    <row r="21" spans="1:6" ht="24" x14ac:dyDescent="0.25">
      <c r="A21" s="15" t="s">
        <v>0</v>
      </c>
      <c r="B21" s="15" t="s">
        <v>1</v>
      </c>
      <c r="C21" s="16" t="s">
        <v>3</v>
      </c>
      <c r="D21" s="16" t="s">
        <v>4</v>
      </c>
      <c r="E21" s="17" t="s">
        <v>5</v>
      </c>
    </row>
    <row r="22" spans="1:6" x14ac:dyDescent="0.25">
      <c r="A22" s="2" t="s">
        <v>33</v>
      </c>
      <c r="B22" s="2" t="s">
        <v>41</v>
      </c>
      <c r="C22" s="5">
        <f>10*25</f>
        <v>250</v>
      </c>
    </row>
    <row r="23" spans="1:6" x14ac:dyDescent="0.25">
      <c r="A23" s="2" t="s">
        <v>34</v>
      </c>
      <c r="B23" s="2" t="s">
        <v>40</v>
      </c>
      <c r="C23" s="5">
        <v>100</v>
      </c>
    </row>
    <row r="24" spans="1:6" x14ac:dyDescent="0.25">
      <c r="A24" s="2" t="s">
        <v>44</v>
      </c>
      <c r="C24" s="6">
        <f>SUBTOTAL(109,Accessibility_Needs1[Expense])</f>
        <v>350</v>
      </c>
      <c r="D24" s="6">
        <f>SUBTOTAL(109,Accessibility_Needs1[In-kind value])</f>
        <v>0</v>
      </c>
    </row>
    <row r="25" spans="1:6" ht="50" customHeight="1" x14ac:dyDescent="0.25">
      <c r="A25" s="26" t="s">
        <v>48</v>
      </c>
      <c r="B25" s="26"/>
      <c r="C25" s="26"/>
      <c r="D25" s="26"/>
      <c r="E25" s="26"/>
    </row>
    <row r="26" spans="1:6" ht="24" x14ac:dyDescent="0.25">
      <c r="A26" s="15" t="s">
        <v>0</v>
      </c>
      <c r="B26" s="15" t="s">
        <v>1</v>
      </c>
      <c r="C26" s="16" t="s">
        <v>3</v>
      </c>
      <c r="D26" s="16" t="s">
        <v>4</v>
      </c>
      <c r="E26" s="17" t="s">
        <v>5</v>
      </c>
    </row>
    <row r="27" spans="1:6" x14ac:dyDescent="0.25">
      <c r="A27" s="21" t="s">
        <v>26</v>
      </c>
      <c r="B27" s="21" t="s">
        <v>27</v>
      </c>
      <c r="C27" s="22">
        <f>12*20</f>
        <v>240</v>
      </c>
      <c r="D27" s="22"/>
      <c r="E27" s="23"/>
    </row>
    <row r="28" spans="1:6" ht="24" x14ac:dyDescent="0.25">
      <c r="A28" s="21" t="s">
        <v>28</v>
      </c>
      <c r="B28" s="21" t="s">
        <v>29</v>
      </c>
      <c r="C28" s="22"/>
      <c r="D28" s="22">
        <f>6*80</f>
        <v>480</v>
      </c>
      <c r="E28" s="23" t="s">
        <v>30</v>
      </c>
    </row>
    <row r="29" spans="1:6" x14ac:dyDescent="0.25">
      <c r="A29" s="21" t="s">
        <v>32</v>
      </c>
      <c r="B29" s="21"/>
      <c r="C29" s="22">
        <v>30</v>
      </c>
      <c r="D29" s="22"/>
      <c r="E29" s="23"/>
    </row>
    <row r="30" spans="1:6" s="4" customFormat="1" x14ac:dyDescent="0.25">
      <c r="A30" s="2" t="s">
        <v>44</v>
      </c>
      <c r="B30" s="2"/>
      <c r="C30" s="6">
        <f>SUBTOTAL(109,Supplies_and_Food1[Expense])</f>
        <v>270</v>
      </c>
      <c r="D30" s="6">
        <f>SUBTOTAL(109,Supplies_and_Food1[In-kind value])</f>
        <v>480</v>
      </c>
      <c r="E30" s="12"/>
      <c r="F30" s="2"/>
    </row>
    <row r="31" spans="1:6" ht="50" customHeight="1" x14ac:dyDescent="0.25">
      <c r="A31" s="26" t="s">
        <v>6</v>
      </c>
      <c r="B31" s="26"/>
      <c r="C31" s="26"/>
      <c r="D31" s="26"/>
      <c r="E31" s="26"/>
    </row>
    <row r="32" spans="1:6" ht="24" x14ac:dyDescent="0.25">
      <c r="A32" s="15" t="s">
        <v>0</v>
      </c>
      <c r="B32" s="15" t="s">
        <v>1</v>
      </c>
      <c r="C32" s="16" t="s">
        <v>3</v>
      </c>
      <c r="D32" s="16" t="s">
        <v>4</v>
      </c>
      <c r="E32" s="17" t="s">
        <v>5</v>
      </c>
    </row>
    <row r="33" spans="1:6" s="4" customFormat="1" x14ac:dyDescent="0.25">
      <c r="A33" s="21"/>
      <c r="B33" s="21"/>
      <c r="C33" s="22"/>
      <c r="D33" s="22"/>
      <c r="E33" s="23"/>
      <c r="F33" s="2"/>
    </row>
    <row r="34" spans="1:6" x14ac:dyDescent="0.25">
      <c r="A34" s="2" t="s">
        <v>44</v>
      </c>
      <c r="C34" s="6">
        <f>SUBTOTAL(109,Other1[Expense])</f>
        <v>0</v>
      </c>
      <c r="D34" s="6">
        <f>SUBTOTAL(109,Other1[In-kind value])</f>
        <v>0</v>
      </c>
      <c r="F34" s="4"/>
    </row>
    <row r="35" spans="1:6" ht="50" customHeight="1" x14ac:dyDescent="0.25">
      <c r="A35" s="26" t="s">
        <v>49</v>
      </c>
      <c r="B35" s="26"/>
      <c r="C35" s="26"/>
      <c r="D35" s="26"/>
      <c r="E35" s="26"/>
    </row>
    <row r="36" spans="1:6" x14ac:dyDescent="0.25">
      <c r="A36" s="5" t="s">
        <v>7</v>
      </c>
      <c r="B36" s="5">
        <f>SUM(Staff_and_Volunteer_Time1[Expense], Equipment_and_Space1[Expense], Accessibility_Needs1[Expense], Supplies_and_Food1[Expense], Other1[Expense])</f>
        <v>7900</v>
      </c>
      <c r="C36" s="24"/>
      <c r="D36" s="24"/>
      <c r="E36" s="24"/>
    </row>
    <row r="37" spans="1:6" x14ac:dyDescent="0.25">
      <c r="A37" s="5" t="s">
        <v>2</v>
      </c>
      <c r="B37" s="5">
        <f>SUM(Staff_and_Volunteer_Time1[In-kind value], Equipment_and_Space1[In-kind value], Accessibility_Needs1[In-kind value], Supplies_and_Food1[In-kind value], Other1[In-kind value])</f>
        <v>7472</v>
      </c>
      <c r="C37" s="25"/>
      <c r="D37" s="25"/>
      <c r="E37" s="25"/>
    </row>
    <row r="38" spans="1:6" x14ac:dyDescent="0.25">
      <c r="A38" s="7" t="s">
        <v>50</v>
      </c>
      <c r="B38" s="7">
        <f>SUM(B36:B37)</f>
        <v>15372</v>
      </c>
      <c r="C38" s="24"/>
      <c r="D38" s="24"/>
      <c r="E38" s="24"/>
    </row>
  </sheetData>
  <mergeCells count="11">
    <mergeCell ref="C38:E38"/>
    <mergeCell ref="A31:E31"/>
    <mergeCell ref="A35:E35"/>
    <mergeCell ref="C36:E36"/>
    <mergeCell ref="C37:E37"/>
    <mergeCell ref="A1:E1"/>
    <mergeCell ref="A3:E3"/>
    <mergeCell ref="A2:E2"/>
    <mergeCell ref="A13:E13"/>
    <mergeCell ref="A20:E20"/>
    <mergeCell ref="A25:E25"/>
  </mergeCell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Template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2025-07-29T20:50:56Z</dcterms:modified>
</cp:coreProperties>
</file>